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FBF384E1-0D69-4AD6-BD13-1B9DDB751730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'!$A$7:$P$42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'!$A$1:$P$47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40" i="12" l="1"/>
  <c r="D33" i="12"/>
  <c r="D26" i="12"/>
  <c r="D19" i="12"/>
  <c r="D12" i="12"/>
  <c r="M12" i="12"/>
  <c r="D36" i="12"/>
  <c r="D8" i="12"/>
  <c r="D42" i="12"/>
  <c r="D35" i="12"/>
  <c r="D14" i="12"/>
  <c r="D41" i="12"/>
  <c r="D34" i="12"/>
  <c r="D13" i="12"/>
  <c r="P11" i="12" l="1"/>
  <c r="N11" i="12"/>
  <c r="F11" i="12"/>
  <c r="D11" i="12"/>
  <c r="M40" i="12"/>
  <c r="M33" i="12"/>
  <c r="M26" i="12"/>
  <c r="M19" i="12"/>
  <c r="F12" i="12"/>
  <c r="O29" i="12" l="1"/>
  <c r="F29" i="12"/>
  <c r="D29" i="12"/>
  <c r="D9" i="12" l="1"/>
  <c r="L37" i="12" l="1"/>
  <c r="K37" i="12"/>
  <c r="F37" i="12"/>
  <c r="D37" i="12"/>
  <c r="D39" i="12" l="1"/>
  <c r="F41" i="12"/>
  <c r="F34" i="12"/>
  <c r="F27" i="12"/>
  <c r="F20" i="12"/>
  <c r="F13" i="12"/>
  <c r="K41" i="12" l="1"/>
  <c r="K34" i="12"/>
  <c r="K27" i="12"/>
  <c r="K20" i="12"/>
  <c r="K13" i="12"/>
  <c r="L41" i="12"/>
  <c r="L34" i="12"/>
  <c r="L27" i="12"/>
  <c r="L20" i="12"/>
  <c r="L13" i="12"/>
  <c r="D32" i="12"/>
  <c r="D25" i="12"/>
  <c r="D18" i="12"/>
  <c r="F39" i="12"/>
  <c r="F32" i="12"/>
  <c r="F25" i="12"/>
  <c r="F18" i="12"/>
  <c r="P39" i="12"/>
  <c r="N39" i="12"/>
  <c r="P32" i="12"/>
  <c r="N32" i="12"/>
  <c r="P25" i="12"/>
  <c r="N25" i="12"/>
  <c r="P18" i="12"/>
  <c r="N18" i="12"/>
  <c r="D27" i="12"/>
  <c r="D20" i="12"/>
  <c r="D31" i="12"/>
  <c r="D30" i="12"/>
  <c r="K9" i="12" l="1"/>
  <c r="O36" i="12" l="1"/>
  <c r="O22" i="12"/>
  <c r="O15" i="12"/>
  <c r="O8" i="12"/>
  <c r="F14" i="12"/>
  <c r="J14" i="12"/>
  <c r="I14" i="12"/>
  <c r="K30" i="12"/>
  <c r="K23" i="12"/>
  <c r="K16" i="12"/>
  <c r="F9" i="12"/>
  <c r="F21" i="12" l="1"/>
  <c r="D21" i="12"/>
  <c r="J42" i="12"/>
  <c r="I42" i="12"/>
  <c r="J35" i="12"/>
  <c r="I35" i="12"/>
  <c r="J21" i="12"/>
  <c r="I21" i="12"/>
  <c r="J28" i="12"/>
  <c r="I28" i="12"/>
  <c r="D28" i="12"/>
  <c r="F42" i="12" l="1"/>
  <c r="F35" i="12"/>
  <c r="F28" i="12"/>
  <c r="F40" i="12"/>
  <c r="F33" i="12"/>
  <c r="F26" i="12"/>
  <c r="F19" i="12"/>
  <c r="D23" i="12" l="1"/>
  <c r="D16" i="12"/>
  <c r="M38" i="12" l="1"/>
  <c r="J38" i="12"/>
  <c r="I38" i="12"/>
  <c r="M31" i="12"/>
  <c r="J31" i="12"/>
  <c r="I31" i="12"/>
  <c r="M24" i="12"/>
  <c r="J24" i="12"/>
  <c r="I24" i="12"/>
  <c r="M17" i="12"/>
  <c r="J17" i="12"/>
  <c r="I17" i="12"/>
  <c r="M10" i="12"/>
  <c r="J10" i="12"/>
  <c r="I10" i="12"/>
  <c r="F23" i="12"/>
  <c r="D22" i="12" l="1"/>
  <c r="D15" i="12"/>
  <c r="D10" i="12" l="1"/>
  <c r="D24" i="12"/>
  <c r="F36" i="12" l="1"/>
  <c r="F22" i="12"/>
  <c r="F15" i="12"/>
  <c r="F8" i="12"/>
  <c r="F10" i="12" l="1"/>
  <c r="L9" i="12" l="1"/>
  <c r="L30" i="12"/>
  <c r="L23" i="12"/>
  <c r="L16" i="12"/>
  <c r="F16" i="12"/>
  <c r="D38" i="12" l="1"/>
  <c r="F38" i="12" l="1"/>
  <c r="F31" i="12"/>
  <c r="F24" i="12"/>
  <c r="F30" i="12"/>
  <c r="F17" i="12"/>
  <c r="D17" i="12"/>
</calcChain>
</file>

<file path=xl/sharedStrings.xml><?xml version="1.0" encoding="utf-8"?>
<sst xmlns="http://schemas.openxmlformats.org/spreadsheetml/2006/main" count="424" uniqueCount="89">
  <si>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</si>
  <si>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</si>
  <si>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</si>
  <si>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</si>
  <si>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</si>
  <si>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</si>
  <si>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</si>
  <si>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</si>
  <si>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</si>
  <si>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</si>
  <si>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</si>
  <si>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</si>
  <si>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</si>
  <si>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</si>
  <si>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</si>
  <si>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</si>
  <si>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</si>
  <si>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</si>
  <si>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</si>
  <si>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</si>
  <si>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</si>
  <si>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</si>
  <si>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</si>
  <si>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MITEX INTERNATIONAL (H.K.) LTD.</t>
    <phoneticPr fontId="23" type="noConversion"/>
  </si>
  <si>
    <t>NAGOYA</t>
    <phoneticPr fontId="23" type="noConversion"/>
  </si>
  <si>
    <t>12:00</t>
    <phoneticPr fontId="22" type="noConversion"/>
  </si>
  <si>
    <t>WH - NS3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</si>
  <si>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</si>
  <si>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</si>
  <si>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</si>
  <si>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</si>
  <si>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</si>
  <si>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</si>
  <si>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</si>
  <si>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WAN HAI 328</t>
    <phoneticPr fontId="22" type="noConversion"/>
  </si>
  <si>
    <t>WAN HAI 327</t>
    <phoneticPr fontId="22" type="noConversion"/>
  </si>
  <si>
    <t>TS PENANG</t>
    <phoneticPr fontId="22" type="noConversion"/>
  </si>
  <si>
    <t>17:00</t>
    <phoneticPr fontId="22" type="noConversion"/>
  </si>
  <si>
    <t>INTERASIA TRANSFORM</t>
    <phoneticPr fontId="22" type="noConversion"/>
  </si>
  <si>
    <t>TS CHIBA</t>
    <phoneticPr fontId="22" type="noConversion"/>
  </si>
  <si>
    <t>17:00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</si>
  <si>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</si>
  <si>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</si>
  <si>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</si>
  <si>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</si>
  <si>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</si>
  <si>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</si>
  <si>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</si>
  <si>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</si>
  <si>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</si>
  <si>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</si>
  <si>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</si>
  <si>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TS MAWEI</t>
    <phoneticPr fontId="22" type="noConversion"/>
  </si>
  <si>
    <t>25021N</t>
    <phoneticPr fontId="22" type="noConversion"/>
  </si>
  <si>
    <t>WAN HAI 322</t>
    <phoneticPr fontId="22" type="noConversion"/>
  </si>
  <si>
    <t>N110</t>
    <phoneticPr fontId="22" type="noConversion"/>
  </si>
  <si>
    <t>25023N</t>
    <phoneticPr fontId="22" type="noConversion"/>
  </si>
  <si>
    <t>N023</t>
    <phoneticPr fontId="22" type="noConversion"/>
  </si>
  <si>
    <t>WAN HAI 356</t>
    <phoneticPr fontId="22" type="noConversion"/>
  </si>
  <si>
    <t>INDEPENDENT SPIRIT</t>
    <phoneticPr fontId="22" type="noConversion"/>
  </si>
  <si>
    <t>N111</t>
    <phoneticPr fontId="22" type="noConversion"/>
  </si>
  <si>
    <t>N112</t>
    <phoneticPr fontId="22" type="noConversion"/>
  </si>
  <si>
    <t>N113</t>
    <phoneticPr fontId="22" type="noConversion"/>
  </si>
  <si>
    <t>N054</t>
    <phoneticPr fontId="22" type="noConversion"/>
  </si>
  <si>
    <t>25024N</t>
    <phoneticPr fontId="22" type="noConversion"/>
  </si>
  <si>
    <t>TS INCHEON</t>
    <phoneticPr fontId="22" type="noConversion"/>
  </si>
  <si>
    <t>DEC., 2025  - CFS HONG KONG SAILING SCHEDULE</t>
    <phoneticPr fontId="23" type="noConversion"/>
  </si>
  <si>
    <t>N030</t>
    <phoneticPr fontId="22" type="noConversion"/>
  </si>
  <si>
    <t>WAN HAI 367</t>
    <phoneticPr fontId="22" type="noConversion"/>
  </si>
  <si>
    <t>N027</t>
    <phoneticPr fontId="22" type="noConversion"/>
  </si>
  <si>
    <t>N024</t>
    <phoneticPr fontId="22" type="noConversion"/>
  </si>
  <si>
    <t>N015</t>
    <phoneticPr fontId="22" type="noConversion"/>
  </si>
  <si>
    <t>N035</t>
    <phoneticPr fontId="22" type="noConversion"/>
  </si>
  <si>
    <t>N058</t>
    <phoneticPr fontId="22" type="noConversion"/>
  </si>
  <si>
    <t>25017N</t>
    <phoneticPr fontId="22" type="noConversion"/>
  </si>
  <si>
    <t>TAICHUNG</t>
    <phoneticPr fontId="22" type="noConversion"/>
  </si>
  <si>
    <t>418N</t>
    <phoneticPr fontId="22" type="noConversion"/>
  </si>
  <si>
    <t>N072</t>
    <phoneticPr fontId="22" type="noConversion"/>
  </si>
  <si>
    <t>419N</t>
    <phoneticPr fontId="22" type="noConversion"/>
  </si>
  <si>
    <t>N073</t>
    <phoneticPr fontId="22" type="noConversion"/>
  </si>
  <si>
    <t>25025N</t>
    <phoneticPr fontId="22" type="noConversion"/>
  </si>
  <si>
    <t>25026N</t>
    <phoneticPr fontId="22" type="noConversion"/>
  </si>
  <si>
    <t>25020N</t>
    <phoneticPr fontId="22" type="noConversion"/>
  </si>
  <si>
    <t>25042N</t>
    <phoneticPr fontId="22" type="noConversion"/>
  </si>
  <si>
    <t>25043N</t>
    <phoneticPr fontId="22" type="noConversion"/>
  </si>
  <si>
    <t>25044N</t>
    <phoneticPr fontId="22" type="noConversion"/>
  </si>
  <si>
    <t>N016</t>
    <phoneticPr fontId="22" type="noConversion"/>
  </si>
  <si>
    <t xml:space="preserve">Remark  : </t>
    <phoneticPr fontId="22" type="noConversion"/>
  </si>
  <si>
    <t>HK Public Holiday on 25 - 26 DEC. &amp; 1 JAN. 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</si>
</sst>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[Blue]#,##0_);[Blue]\(#,##0\)"/>
    <numFmt numFmtId="180" formatCode="\(#,##0\)\ "/>
    <numFmt numFmtId="181" formatCode="[Blue]0.0%;[Blue]\(0.0%\)"/>
    <numFmt numFmtId="182" formatCode="0.0%;\(0.0%\)"/>
    <numFmt numFmtId="183" formatCode="[Red]0.0%;[Red]\(0.0%\)"/>
    <numFmt numFmtId="184" formatCode="#,##0_);[Blue]\(#,##0\)"/>
    <numFmt numFmtId="185" formatCode="&quot;$&quot;#,##0;[Red]\-&quot;$&quot;#,##0"/>
    <numFmt numFmtId="186" formatCode="&quot;\&quot;#,##0.00;[Red]&quot;\&quot;\-#,##0.00"/>
    <numFmt numFmtId="187" formatCode="_ * #,##0_ ;_ * &quot;\&quot;&quot;\&quot;&quot;\&quot;&quot;\&quot;&quot;\&quot;\-#,##0_ ;_ * &quot;-&quot;_ ;_ @_ "/>
    <numFmt numFmtId="188" formatCode="[Blue]0.0;[Blue]\(0.0\)"/>
    <numFmt numFmtId="189" formatCode="0%;\(0%\)"/>
    <numFmt numFmtId="190" formatCode="\ \ @"/>
    <numFmt numFmtId="191" formatCode="#,##0_);\(#,##0_)"/>
    <numFmt numFmtId="192" formatCode="[$-409]d\-mmm;@"/>
    <numFmt numFmtId="193" formatCode="&quot;£&quot;#,##0.00;[Red]\-&quot;£&quot;#,##0.00"/>
    <numFmt numFmtId="194" formatCode="_-&quot;£&quot;* #,##0.00_-;\-&quot;£&quot;* #,##0.00_-;_-&quot;£&quot;* &quot;-&quot;??_-;_-@_-"/>
    <numFmt numFmtId="195" formatCode="#,##0.000_);[Red]\(#,##0.000\)"/>
    <numFmt numFmtId="196" formatCode="0.000%"/>
    <numFmt numFmtId="197" formatCode="0.00_)"/>
    <numFmt numFmtId="198" formatCode="_-&quot;$&quot;* #,##0_-;\-&quot;$&quot;* #,##0_-;_-&quot;$&quot;* &quot;-&quot;_-;_-@_-"/>
    <numFmt numFmtId="199" formatCode="_-* #,##0_-;\-* #,##0_-;_-* &quot;-&quot;_-;_-@_-"/>
    <numFmt numFmtId="200" formatCode="_-&quot;$&quot;* #,##0.00_-;\-&quot;$&quot;* #,##0.00_-;_-&quot;$&quot;* &quot;-&quot;??_-;_-@_-"/>
    <numFmt numFmtId="201" formatCode="_-* #,##0.00_-;\-* #,##0.00_-;_-* &quot;-&quot;??_-;_-@_-"/>
    <numFmt numFmtId="202" formatCode="mm/dd/yy"/>
    <numFmt numFmtId="203" formatCode="&quot;\&quot;#,##0;[Red]&quot;\&quot;\-#,##0"/>
    <numFmt numFmtId="204" formatCode="\$#,##0\ ;\(\$#,##0\)"/>
    <numFmt numFmtId="205" formatCode="&quot;\&quot;#,##0;[Red]&quot;\&quot;&quot;\&quot;\-#,##0"/>
    <numFmt numFmtId="206" formatCode="&quot;\&quot;#,##0.00;[Red]&quot;\&quot;&quot;\&quot;&quot;\&quot;&quot;\&quot;&quot;\&quot;&quot;\&quot;\-#,##0.00"/>
    <numFmt numFmtId="207" formatCode="&quot;VND&quot;#,##0_);[Red]\(&quot;VND&quot;#,##0\)"/>
    <numFmt numFmtId="208" formatCode="0.00&quot;  &quot;"/>
    <numFmt numFmtId="209" formatCode="_ &quot;\&quot;* #,##0_ ;_ &quot;\&quot;* \-#,##0_ ;_ &quot;\&quot;* &quot;-&quot;_ ;_ @_ "/>
    <numFmt numFmtId="210" formatCode="#,##0;[Red]&quot;-&quot;#,##0"/>
    <numFmt numFmtId="211" formatCode="#,##0.00;[Red]&quot;-&quot;#,##0.00"/>
  </numFmts>
  <fonts count="115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2" fontId="28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79" fontId="26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4" fontId="29" fillId="0" borderId="0" applyFill="0" applyBorder="0" applyAlignment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38" fontId="25" fillId="23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2" fontId="41" fillId="8" borderId="1" applyNumberFormat="0" applyAlignment="0" applyProtection="0"/>
    <xf numFmtId="192" fontId="42" fillId="0" borderId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192" fontId="44" fillId="25" borderId="0" applyNumberFormat="0" applyBorder="0" applyAlignment="0" applyProtection="0"/>
    <xf numFmtId="187" fontId="26" fillId="0" borderId="0"/>
    <xf numFmtId="188" fontId="26" fillId="0" borderId="0"/>
    <xf numFmtId="187" fontId="26" fillId="0" borderId="0"/>
    <xf numFmtId="192" fontId="26" fillId="0" borderId="0"/>
    <xf numFmtId="192" fontId="26" fillId="0" borderId="0"/>
    <xf numFmtId="192" fontId="26" fillId="0" borderId="0"/>
    <xf numFmtId="192" fontId="45" fillId="0" borderId="0"/>
    <xf numFmtId="192" fontId="26" fillId="0" borderId="0"/>
    <xf numFmtId="192" fontId="46" fillId="0" borderId="0"/>
    <xf numFmtId="192" fontId="26" fillId="0" borderId="0" applyNumberFormat="0" applyFill="0" applyBorder="0" applyAlignment="0" applyProtection="0"/>
    <xf numFmtId="192" fontId="47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5" fillId="26" borderId="10" applyNumberFormat="0" applyFont="0" applyAlignment="0" applyProtection="0"/>
    <xf numFmtId="192" fontId="48" fillId="21" borderId="11" applyNumberFormat="0" applyAlignment="0" applyProtection="0"/>
    <xf numFmtId="18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49" fontId="29" fillId="0" borderId="0" applyFill="0" applyBorder="0" applyAlignment="0"/>
    <xf numFmtId="190" fontId="29" fillId="0" borderId="0" applyFill="0" applyBorder="0" applyAlignment="0"/>
    <xf numFmtId="191" fontId="26" fillId="0" borderId="0" applyFill="0" applyBorder="0" applyAlignment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28" fillId="0" borderId="0"/>
    <xf numFmtId="192" fontId="26" fillId="0" borderId="0"/>
    <xf numFmtId="192" fontId="51" fillId="0" borderId="0">
      <alignment vertical="center"/>
    </xf>
    <xf numFmtId="192" fontId="51" fillId="0" borderId="0">
      <alignment vertical="center"/>
    </xf>
    <xf numFmtId="192" fontId="26" fillId="0" borderId="0" applyBorder="0" applyProtection="0"/>
    <xf numFmtId="192" fontId="52" fillId="0" borderId="0"/>
    <xf numFmtId="192" fontId="53" fillId="5" borderId="0" applyNumberFormat="0" applyBorder="0" applyAlignment="0" applyProtection="0">
      <alignment vertical="center"/>
    </xf>
    <xf numFmtId="192" fontId="53" fillId="5" borderId="0" applyNumberFormat="0" applyBorder="0" applyAlignment="0" applyProtection="0">
      <alignment vertical="center"/>
    </xf>
    <xf numFmtId="192" fontId="54" fillId="0" borderId="0" applyNumberFormat="0" applyFill="0" applyBorder="0" applyAlignment="0" applyProtection="0">
      <alignment vertical="top"/>
      <protection locked="0"/>
    </xf>
    <xf numFmtId="192" fontId="40" fillId="0" borderId="0" applyNumberFormat="0" applyFill="0" applyBorder="0" applyAlignment="0" applyProtection="0">
      <alignment vertical="top"/>
      <protection locked="0"/>
    </xf>
    <xf numFmtId="192" fontId="55" fillId="0" borderId="0" applyNumberFormat="0" applyFill="0" applyBorder="0" applyAlignment="0" applyProtection="0">
      <alignment vertical="top"/>
      <protection locked="0"/>
    </xf>
    <xf numFmtId="192" fontId="47" fillId="0" borderId="0"/>
    <xf numFmtId="192" fontId="56" fillId="4" borderId="0" applyNumberFormat="0" applyBorder="0" applyAlignment="0" applyProtection="0">
      <alignment vertical="center"/>
    </xf>
    <xf numFmtId="192" fontId="56" fillId="4" borderId="0" applyNumberFormat="0" applyBorder="0" applyAlignment="0" applyProtection="0">
      <alignment vertical="center"/>
    </xf>
    <xf numFmtId="192" fontId="57" fillId="0" borderId="0"/>
    <xf numFmtId="192" fontId="21" fillId="0" borderId="0">
      <alignment vertical="center"/>
    </xf>
    <xf numFmtId="192" fontId="20" fillId="0" borderId="0">
      <alignment vertical="center"/>
    </xf>
    <xf numFmtId="192" fontId="19" fillId="0" borderId="0">
      <alignment vertical="center"/>
    </xf>
    <xf numFmtId="192" fontId="1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92" fontId="33" fillId="21" borderId="1" applyNumberFormat="0" applyAlignment="0" applyProtection="0"/>
    <xf numFmtId="192" fontId="34" fillId="22" borderId="2" applyNumberFormat="0" applyAlignment="0" applyProtection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187" fontId="26" fillId="0" borderId="0"/>
    <xf numFmtId="192" fontId="26" fillId="0" borderId="0"/>
    <xf numFmtId="192" fontId="61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192" fontId="26" fillId="0" borderId="0"/>
    <xf numFmtId="192" fontId="26" fillId="0" borderId="0"/>
    <xf numFmtId="192" fontId="60" fillId="0" borderId="0"/>
    <xf numFmtId="192" fontId="26" fillId="26" borderId="10" applyNumberFormat="0" applyFont="0" applyAlignment="0" applyProtection="0"/>
    <xf numFmtId="192" fontId="48" fillId="21" borderId="11" applyNumberFormat="0" applyAlignment="0" applyProtection="0"/>
    <xf numFmtId="192" fontId="59" fillId="0" borderId="0" applyNumberFormat="0" applyFill="0" applyBorder="0" applyAlignment="0" applyProtection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17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5" fillId="0" borderId="0">
      <alignment vertical="center"/>
    </xf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3" fontId="26" fillId="0" borderId="0">
      <protection locked="0"/>
    </xf>
    <xf numFmtId="195" fontId="26" fillId="0" borderId="0">
      <protection locked="0"/>
    </xf>
    <xf numFmtId="196" fontId="26" fillId="0" borderId="0">
      <protection locked="0"/>
    </xf>
    <xf numFmtId="196" fontId="26" fillId="0" borderId="0">
      <protection locked="0"/>
    </xf>
    <xf numFmtId="197" fontId="65" fillId="0" borderId="0"/>
    <xf numFmtId="192" fontId="47" fillId="0" borderId="0"/>
    <xf numFmtId="192" fontId="47" fillId="0" borderId="0"/>
    <xf numFmtId="192" fontId="47" fillId="0" borderId="0"/>
    <xf numFmtId="196" fontId="26" fillId="0" borderId="14">
      <protection locked="0"/>
    </xf>
    <xf numFmtId="192" fontId="14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2" fillId="0" borderId="0">
      <alignment vertical="center"/>
    </xf>
    <xf numFmtId="192" fontId="11" fillId="0" borderId="0">
      <alignment vertical="center"/>
    </xf>
    <xf numFmtId="192" fontId="10" fillId="0" borderId="0">
      <alignment vertical="center"/>
    </xf>
    <xf numFmtId="192" fontId="9" fillId="0" borderId="0">
      <alignment vertical="center"/>
    </xf>
    <xf numFmtId="192" fontId="8" fillId="0" borderId="0">
      <alignment vertical="center"/>
    </xf>
    <xf numFmtId="192" fontId="7" fillId="0" borderId="0">
      <alignment vertical="center"/>
    </xf>
    <xf numFmtId="192" fontId="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32" fillId="4" borderId="0" applyNumberFormat="0" applyBorder="0" applyAlignment="0" applyProtection="0"/>
    <xf numFmtId="192" fontId="78" fillId="0" borderId="0"/>
    <xf numFmtId="192" fontId="78" fillId="0" borderId="0"/>
    <xf numFmtId="208" fontId="47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3" fontId="26" fillId="0" borderId="0" applyFont="0" applyFill="0" applyBorder="0" applyAlignment="0" applyProtection="0"/>
    <xf numFmtId="192" fontId="79" fillId="0" borderId="0" applyNumberFormat="0" applyAlignment="0">
      <alignment horizontal="left"/>
    </xf>
    <xf numFmtId="204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192" fontId="26" fillId="0" borderId="0"/>
    <xf numFmtId="192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2" fontId="36" fillId="5" borderId="0" applyNumberFormat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207" fontId="81" fillId="0" borderId="0"/>
    <xf numFmtId="192" fontId="28" fillId="26" borderId="10" applyNumberFormat="0" applyFont="0" applyAlignment="0" applyProtection="0"/>
    <xf numFmtId="192" fontId="48" fillId="21" borderId="11" applyNumberFormat="0" applyAlignment="0" applyProtection="0"/>
    <xf numFmtId="202" fontId="82" fillId="0" borderId="0" applyNumberFormat="0" applyFill="0" applyBorder="0" applyAlignment="0" applyProtection="0">
      <alignment horizontal="left"/>
    </xf>
    <xf numFmtId="40" fontId="83" fillId="0" borderId="0" applyBorder="0">
      <alignment horizontal="right"/>
    </xf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192" fontId="50" fillId="0" borderId="0" applyNumberForma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2" fontId="84" fillId="5" borderId="0" applyNumberFormat="0" applyBorder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209" fontId="88" fillId="0" borderId="0" applyFont="0" applyFill="0" applyBorder="0" applyAlignment="0" applyProtection="0"/>
    <xf numFmtId="40" fontId="86" fillId="0" borderId="0" applyFont="0" applyFill="0" applyBorder="0" applyAlignment="0" applyProtection="0"/>
    <xf numFmtId="38" fontId="86" fillId="0" borderId="0" applyFont="0" applyFill="0" applyBorder="0" applyAlignment="0" applyProtection="0"/>
    <xf numFmtId="192" fontId="47" fillId="0" borderId="0"/>
    <xf numFmtId="192" fontId="95" fillId="0" borderId="0" applyNumberFormat="0" applyFill="0" applyBorder="0" applyAlignment="0" applyProtection="0">
      <alignment vertical="top"/>
      <protection locked="0"/>
    </xf>
    <xf numFmtId="192" fontId="90" fillId="0" borderId="0" applyNumberFormat="0" applyFill="0" applyBorder="0" applyAlignment="0" applyProtection="0">
      <alignment vertical="center"/>
    </xf>
    <xf numFmtId="192" fontId="42" fillId="0" borderId="0"/>
    <xf numFmtId="192" fontId="91" fillId="0" borderId="0" applyNumberFormat="0" applyFill="0" applyBorder="0" applyAlignment="0" applyProtection="0">
      <alignment vertical="top"/>
      <protection locked="0"/>
    </xf>
    <xf numFmtId="192" fontId="86" fillId="0" borderId="0" applyFont="0" applyFill="0" applyBorder="0" applyAlignment="0" applyProtection="0"/>
    <xf numFmtId="192" fontId="86" fillId="0" borderId="0" applyFont="0" applyFill="0" applyBorder="0" applyAlignment="0" applyProtection="0"/>
    <xf numFmtId="10" fontId="26" fillId="0" borderId="0" applyFont="0" applyFill="0" applyBorder="0" applyAlignment="0" applyProtection="0"/>
    <xf numFmtId="192" fontId="89" fillId="0" borderId="0"/>
    <xf numFmtId="192" fontId="94" fillId="0" borderId="0" applyNumberFormat="0" applyFill="0" applyBorder="0" applyAlignment="0" applyProtection="0">
      <alignment vertical="center"/>
    </xf>
    <xf numFmtId="210" fontId="88" fillId="0" borderId="0" applyFont="0" applyFill="0" applyBorder="0" applyAlignment="0" applyProtection="0"/>
    <xf numFmtId="211" fontId="88" fillId="0" borderId="0" applyFont="0" applyFill="0" applyBorder="0" applyAlignment="0" applyProtection="0"/>
    <xf numFmtId="186" fontId="88" fillId="0" borderId="0" applyFont="0" applyFill="0" applyBorder="0" applyAlignment="0" applyProtection="0"/>
    <xf numFmtId="203" fontId="88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26" fillId="0" borderId="0" applyFont="0" applyFill="0" applyBorder="0" applyAlignment="0" applyProtection="0"/>
    <xf numFmtId="186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192" fontId="93" fillId="0" borderId="0"/>
    <xf numFmtId="192" fontId="40" fillId="0" borderId="0" applyNumberFormat="0" applyFill="0" applyBorder="0" applyAlignment="0" applyProtection="0">
      <alignment vertical="top"/>
      <protection locked="0"/>
    </xf>
    <xf numFmtId="192" fontId="5" fillId="0" borderId="0">
      <alignment vertical="center"/>
    </xf>
    <xf numFmtId="192" fontId="4" fillId="0" borderId="0">
      <alignment vertical="center"/>
    </xf>
    <xf numFmtId="192" fontId="3" fillId="0" borderId="0">
      <alignment vertical="center"/>
    </xf>
    <xf numFmtId="192" fontId="2" fillId="0" borderId="0">
      <alignment vertical="center"/>
    </xf>
    <xf numFmtId="192" fontId="28" fillId="0" borderId="0"/>
    <xf numFmtId="192" fontId="9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0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4" fillId="5" borderId="0" applyNumberFormat="0" applyBorder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center"/>
    </xf>
    <xf numFmtId="0" fontId="42" fillId="0" borderId="0"/>
    <xf numFmtId="0" fontId="94" fillId="0" borderId="0" applyNumberFormat="0" applyFill="0" applyBorder="0" applyAlignment="0" applyProtection="0">
      <alignment vertical="center"/>
    </xf>
    <xf numFmtId="0" fontId="96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0" fontId="28" fillId="0" borderId="0">
      <alignment vertical="center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207" fontId="113" fillId="0" borderId="0"/>
    <xf numFmtId="207" fontId="113" fillId="0" borderId="0"/>
    <xf numFmtId="207" fontId="113" fillId="0" borderId="0"/>
    <xf numFmtId="207" fontId="113" fillId="0" borderId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42" fillId="0" borderId="0"/>
    <xf numFmtId="192" fontId="42" fillId="0" borderId="0"/>
    <xf numFmtId="192" fontId="42" fillId="0" borderId="0"/>
    <xf numFmtId="192" fontId="42" fillId="0" borderId="0"/>
    <xf numFmtId="0" fontId="42" fillId="0" borderId="0"/>
    <xf numFmtId="192" fontId="42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0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</cellStyleXfs>
  <cellXfs count="74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4" fillId="0" borderId="0" xfId="0" applyFont="1" applyAlignment="1">
      <alignment horizontal="center"/>
    </xf>
    <xf numFmtId="178" fontId="74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/>
    </xf>
    <xf numFmtId="178" fontId="73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1" fillId="0" borderId="0" xfId="0" applyFont="1" applyAlignment="1">
      <alignment horizontal="left"/>
    </xf>
    <xf numFmtId="178" fontId="72" fillId="0" borderId="0" xfId="0" applyFont="1" applyAlignment="1">
      <alignment horizontal="left" vertical="center"/>
    </xf>
    <xf numFmtId="178" fontId="76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6" fillId="0" borderId="0" xfId="0" applyFont="1" applyAlignment="1">
      <alignment horizontal="left"/>
    </xf>
    <xf numFmtId="178" fontId="76" fillId="0" borderId="0" xfId="0" applyFont="1" applyAlignment="1">
      <alignment horizontal="left" vertical="center"/>
    </xf>
    <xf numFmtId="178" fontId="97" fillId="0" borderId="0" xfId="0" applyFont="1" applyAlignment="1">
      <alignment horizontal="center"/>
    </xf>
    <xf numFmtId="178" fontId="98" fillId="0" borderId="0" xfId="0" applyFont="1" applyAlignment="1">
      <alignment horizontal="left"/>
    </xf>
    <xf numFmtId="178" fontId="70" fillId="0" borderId="0" xfId="0" applyFont="1"/>
    <xf numFmtId="178" fontId="70" fillId="0" borderId="0" xfId="0" applyFont="1" applyAlignment="1">
      <alignment horizontal="left" vertical="center"/>
    </xf>
    <xf numFmtId="178" fontId="70" fillId="0" borderId="0" xfId="0" quotePrefix="1" applyFont="1" applyAlignment="1">
      <alignment horizontal="left" vertical="center"/>
    </xf>
    <xf numFmtId="178" fontId="100" fillId="0" borderId="0" xfId="0" quotePrefix="1" applyFont="1" applyAlignment="1">
      <alignment horizontal="left"/>
    </xf>
    <xf numFmtId="178" fontId="101" fillId="0" borderId="0" xfId="0" quotePrefix="1" applyFont="1" applyAlignment="1">
      <alignment horizontal="left" vertical="center"/>
    </xf>
    <xf numFmtId="178" fontId="102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0" borderId="0" xfId="0" applyFont="1" applyAlignment="1">
      <alignment horizontal="left"/>
    </xf>
    <xf numFmtId="178" fontId="104" fillId="0" borderId="0" xfId="0" quotePrefix="1" applyFont="1" applyAlignment="1">
      <alignment horizontal="left"/>
    </xf>
    <xf numFmtId="178" fontId="106" fillId="0" borderId="0" xfId="0" quotePrefix="1" applyFont="1" applyAlignment="1">
      <alignment horizontal="left"/>
    </xf>
    <xf numFmtId="178" fontId="105" fillId="0" borderId="0" xfId="0" applyFont="1" applyAlignment="1">
      <alignment horizontal="left"/>
    </xf>
    <xf numFmtId="178" fontId="106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107" fillId="0" borderId="0" xfId="0" quotePrefix="1" applyFont="1" applyAlignment="1">
      <alignment horizontal="center"/>
    </xf>
    <xf numFmtId="178" fontId="107" fillId="0" borderId="0" xfId="0" applyFont="1" applyAlignment="1">
      <alignment horizontal="center"/>
    </xf>
    <xf numFmtId="178" fontId="109" fillId="0" borderId="0" xfId="0" applyFont="1" applyAlignment="1">
      <alignment horizontal="left"/>
    </xf>
    <xf numFmtId="178" fontId="97" fillId="0" borderId="0" xfId="0" applyFont="1" applyAlignment="1">
      <alignment horizontal="left"/>
    </xf>
    <xf numFmtId="178" fontId="110" fillId="0" borderId="0" xfId="0" applyFont="1" applyAlignment="1">
      <alignment horizontal="left"/>
    </xf>
    <xf numFmtId="178" fontId="73" fillId="0" borderId="0" xfId="0" applyFont="1" applyAlignment="1">
      <alignment horizontal="left"/>
    </xf>
    <xf numFmtId="178" fontId="62" fillId="0" borderId="0" xfId="0" applyFont="1"/>
    <xf numFmtId="178" fontId="98" fillId="0" borderId="0" xfId="0" applyFont="1"/>
    <xf numFmtId="178" fontId="74" fillId="0" borderId="0" xfId="0" applyFont="1"/>
    <xf numFmtId="178" fontId="63" fillId="2" borderId="0" xfId="0" applyFont="1" applyFill="1" applyAlignment="1">
      <alignment horizontal="center"/>
    </xf>
    <xf numFmtId="0" fontId="63" fillId="2" borderId="0" xfId="465" applyFont="1" applyFill="1" applyAlignment="1">
      <alignment horizontal="left"/>
    </xf>
    <xf numFmtId="178" fontId="63" fillId="27" borderId="0" xfId="0" applyFont="1" applyFill="1" applyAlignment="1">
      <alignment horizontal="center"/>
    </xf>
    <xf numFmtId="178" fontId="97" fillId="27" borderId="0" xfId="0" applyFont="1" applyFill="1" applyAlignment="1">
      <alignment horizontal="center" vertical="center"/>
    </xf>
    <xf numFmtId="178" fontId="74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4" fillId="0" borderId="0" xfId="0" applyFont="1" applyAlignment="1">
      <alignment horizontal="right"/>
    </xf>
    <xf numFmtId="178" fontId="76" fillId="0" borderId="0" xfId="0" applyFont="1" applyAlignment="1">
      <alignment horizontal="center"/>
    </xf>
    <xf numFmtId="178" fontId="111" fillId="0" borderId="0" xfId="0" applyFont="1" applyAlignment="1">
      <alignment horizontal="center"/>
    </xf>
    <xf numFmtId="178" fontId="75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112" fillId="0" borderId="0" xfId="0" quotePrefix="1" applyFont="1" applyAlignment="1">
      <alignment horizontal="center"/>
    </xf>
    <xf numFmtId="178" fontId="99" fillId="0" borderId="0" xfId="0" applyFont="1" applyAlignment="1">
      <alignment horizontal="left" vertical="center"/>
    </xf>
    <xf numFmtId="178" fontId="108" fillId="0" borderId="0" xfId="0" applyFont="1" applyAlignment="1">
      <alignment horizontal="left" vertical="center"/>
    </xf>
    <xf numFmtId="178" fontId="75" fillId="0" borderId="0" xfId="0" applyFont="1" applyAlignment="1">
      <alignment horizontal="left" vertical="center"/>
    </xf>
    <xf numFmtId="178" fontId="69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4" fillId="28" borderId="0" xfId="0" applyFont="1" applyFill="1" applyAlignment="1">
      <alignment horizontal="left"/>
    </xf>
    <xf numFmtId="178" fontId="74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107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 applyAlignment="1">
      <alignment horizontal="right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  <xf numFmtId="15" fontId="103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9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B38" sqref="B38"/>
    </sheetView>
  </sheetViews>
  <sheetFormatPr defaultColWidth="9.77734375" defaultRowHeight="15"/>
  <cols>
    <col min="1" max="1" width="11.109375" style="63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9" t="s">
        <v>23</v>
      </c>
      <c r="B1" s="69"/>
      <c r="C1" s="69"/>
      <c r="D1" s="69"/>
      <c r="E1" s="69"/>
      <c r="F1" s="70"/>
      <c r="G1" s="70"/>
      <c r="H1" s="70"/>
      <c r="I1" s="69"/>
      <c r="J1" s="70"/>
      <c r="K1" s="70"/>
      <c r="L1" s="70"/>
      <c r="M1" s="69"/>
      <c r="N1" s="69"/>
      <c r="O1" s="69"/>
      <c r="P1" s="69"/>
    </row>
    <row r="2" spans="1:16" s="3" customFormat="1" ht="18" customHeight="1">
      <c r="A2" s="71" t="s">
        <v>33</v>
      </c>
      <c r="B2" s="71"/>
      <c r="C2" s="71"/>
      <c r="D2" s="71"/>
      <c r="E2" s="71"/>
      <c r="F2" s="72"/>
      <c r="G2" s="72"/>
      <c r="H2" s="72"/>
      <c r="I2" s="71"/>
      <c r="J2" s="72"/>
      <c r="K2" s="72"/>
      <c r="L2" s="72"/>
      <c r="M2" s="71"/>
      <c r="N2" s="71"/>
      <c r="O2" s="71"/>
      <c r="P2" s="71"/>
    </row>
    <row r="3" spans="1:16" s="3" customFormat="1" ht="15.75" customHeight="1">
      <c r="A3" s="69" t="s">
        <v>66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s="3" customFormat="1" ht="16.5" customHeight="1">
      <c r="A4" s="59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73">
        <v>45979</v>
      </c>
      <c r="P4" s="73"/>
    </row>
    <row r="5" spans="1:16" ht="15.75">
      <c r="A5" s="60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67" t="s">
        <v>32</v>
      </c>
      <c r="E6" s="67"/>
      <c r="F6" s="68" t="s">
        <v>31</v>
      </c>
      <c r="G6" s="68"/>
      <c r="H6" s="49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5" customFormat="1" ht="12">
      <c r="A7" s="61" t="s">
        <v>20</v>
      </c>
      <c r="B7" s="9" t="s">
        <v>12</v>
      </c>
      <c r="C7" s="9" t="s">
        <v>13</v>
      </c>
      <c r="D7" s="67" t="s">
        <v>30</v>
      </c>
      <c r="E7" s="67"/>
      <c r="F7" s="68" t="s">
        <v>29</v>
      </c>
      <c r="G7" s="68"/>
      <c r="H7" s="49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24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62" t="s">
        <v>22</v>
      </c>
      <c r="B8" s="4" t="s">
        <v>45</v>
      </c>
      <c r="C8" s="4" t="s">
        <v>57</v>
      </c>
      <c r="D8" s="37">
        <f>H8-6</f>
        <v>45988</v>
      </c>
      <c r="E8" s="37" t="s">
        <v>37</v>
      </c>
      <c r="F8" s="6">
        <f>H8-2</f>
        <v>45992</v>
      </c>
      <c r="G8" s="17" t="s">
        <v>18</v>
      </c>
      <c r="H8" s="48">
        <v>45994</v>
      </c>
      <c r="I8" s="54" t="s">
        <v>8</v>
      </c>
      <c r="J8" s="54" t="s">
        <v>8</v>
      </c>
      <c r="K8" s="54" t="s">
        <v>8</v>
      </c>
      <c r="L8" s="54" t="s">
        <v>8</v>
      </c>
      <c r="M8" s="54" t="s">
        <v>8</v>
      </c>
      <c r="N8" s="54" t="s">
        <v>8</v>
      </c>
      <c r="O8" s="54">
        <f>H8+9</f>
        <v>46003</v>
      </c>
      <c r="P8" s="2" t="s">
        <v>8</v>
      </c>
    </row>
    <row r="9" spans="1:16" s="1" customFormat="1" ht="15.95" customHeight="1">
      <c r="A9" s="51" t="s">
        <v>27</v>
      </c>
      <c r="B9" s="19" t="s">
        <v>75</v>
      </c>
      <c r="C9" s="4" t="s">
        <v>76</v>
      </c>
      <c r="D9" s="38">
        <f>H9-2</f>
        <v>45992</v>
      </c>
      <c r="E9" s="37" t="s">
        <v>19</v>
      </c>
      <c r="F9" s="46">
        <f>H9-1</f>
        <v>45993</v>
      </c>
      <c r="G9" s="17" t="s">
        <v>19</v>
      </c>
      <c r="H9" s="48">
        <v>45994</v>
      </c>
      <c r="I9" s="54" t="s">
        <v>8</v>
      </c>
      <c r="J9" s="54" t="s">
        <v>8</v>
      </c>
      <c r="K9" s="54">
        <f>H9+5</f>
        <v>45999</v>
      </c>
      <c r="L9" s="54">
        <f>H9+6</f>
        <v>46000</v>
      </c>
      <c r="M9" s="54" t="s">
        <v>8</v>
      </c>
      <c r="N9" s="54" t="s">
        <v>8</v>
      </c>
      <c r="O9" s="54" t="s">
        <v>8</v>
      </c>
      <c r="P9" s="2" t="s">
        <v>8</v>
      </c>
    </row>
    <row r="10" spans="1:16" s="1" customFormat="1" ht="15.95" customHeight="1">
      <c r="A10" s="62" t="s">
        <v>28</v>
      </c>
      <c r="B10" s="4" t="s">
        <v>41</v>
      </c>
      <c r="C10" s="4" t="s">
        <v>64</v>
      </c>
      <c r="D10" s="38">
        <f>H10-3</f>
        <v>45992</v>
      </c>
      <c r="E10" s="37" t="s">
        <v>7</v>
      </c>
      <c r="F10" s="17">
        <f>H10-1</f>
        <v>45994</v>
      </c>
      <c r="G10" s="17" t="s">
        <v>19</v>
      </c>
      <c r="H10" s="48">
        <v>45995</v>
      </c>
      <c r="I10" s="54">
        <f>H10+4</f>
        <v>45999</v>
      </c>
      <c r="J10" s="54">
        <f>H10+5</f>
        <v>46000</v>
      </c>
      <c r="K10" s="54" t="s">
        <v>8</v>
      </c>
      <c r="L10" s="54" t="s">
        <v>8</v>
      </c>
      <c r="M10" s="54">
        <f>H10+6</f>
        <v>46001</v>
      </c>
      <c r="N10" s="54" t="s">
        <v>8</v>
      </c>
      <c r="O10" s="54" t="s">
        <v>8</v>
      </c>
      <c r="P10" s="2" t="s">
        <v>8</v>
      </c>
    </row>
    <row r="11" spans="1:16" s="1" customFormat="1" ht="15.95" customHeight="1">
      <c r="A11" s="62" t="s">
        <v>49</v>
      </c>
      <c r="B11" s="4" t="s">
        <v>48</v>
      </c>
      <c r="C11" s="4" t="s">
        <v>55</v>
      </c>
      <c r="D11" s="38">
        <f>H11-4</f>
        <v>45992</v>
      </c>
      <c r="E11" s="37" t="s">
        <v>19</v>
      </c>
      <c r="F11" s="46">
        <f>H11-2</f>
        <v>45994</v>
      </c>
      <c r="G11" s="7" t="s">
        <v>18</v>
      </c>
      <c r="H11" s="48">
        <v>45996</v>
      </c>
      <c r="I11" s="54" t="s">
        <v>8</v>
      </c>
      <c r="J11" s="54" t="s">
        <v>8</v>
      </c>
      <c r="K11" s="54" t="s">
        <v>8</v>
      </c>
      <c r="L11" s="2" t="s">
        <v>8</v>
      </c>
      <c r="M11" s="2" t="s">
        <v>8</v>
      </c>
      <c r="N11" s="2">
        <f>H11+8</f>
        <v>46004</v>
      </c>
      <c r="O11" s="2" t="s">
        <v>10</v>
      </c>
      <c r="P11" s="2">
        <f>H11+8</f>
        <v>46004</v>
      </c>
    </row>
    <row r="12" spans="1:16" s="1" customFormat="1" ht="15.95" customHeight="1">
      <c r="A12" s="51" t="s">
        <v>26</v>
      </c>
      <c r="B12" s="19" t="s">
        <v>38</v>
      </c>
      <c r="C12" s="4" t="s">
        <v>71</v>
      </c>
      <c r="D12" s="38">
        <f>H12-4</f>
        <v>45992</v>
      </c>
      <c r="E12" s="37" t="s">
        <v>19</v>
      </c>
      <c r="F12" s="17">
        <f>H12-1</f>
        <v>45995</v>
      </c>
      <c r="G12" s="17" t="s">
        <v>18</v>
      </c>
      <c r="H12" s="48">
        <v>45996</v>
      </c>
      <c r="I12" s="54" t="s">
        <v>8</v>
      </c>
      <c r="J12" s="54" t="s">
        <v>8</v>
      </c>
      <c r="K12" s="54" t="s">
        <v>8</v>
      </c>
      <c r="L12" s="54" t="s">
        <v>8</v>
      </c>
      <c r="M12" s="54">
        <f>H12+7</f>
        <v>46003</v>
      </c>
      <c r="N12" s="54" t="s">
        <v>8</v>
      </c>
      <c r="O12" s="54" t="s">
        <v>8</v>
      </c>
      <c r="P12" s="2" t="s">
        <v>8</v>
      </c>
    </row>
    <row r="13" spans="1:16" s="1" customFormat="1" ht="15.95" customHeight="1">
      <c r="A13" s="51" t="s">
        <v>46</v>
      </c>
      <c r="B13" s="4" t="s">
        <v>65</v>
      </c>
      <c r="C13" s="4" t="s">
        <v>83</v>
      </c>
      <c r="D13" s="38">
        <f>H13-3</f>
        <v>45994</v>
      </c>
      <c r="E13" s="37" t="s">
        <v>19</v>
      </c>
      <c r="F13" s="46">
        <f>H13-1</f>
        <v>45996</v>
      </c>
      <c r="G13" s="6" t="s">
        <v>51</v>
      </c>
      <c r="H13" s="48">
        <v>45997</v>
      </c>
      <c r="I13" s="54" t="s">
        <v>8</v>
      </c>
      <c r="J13" s="54" t="s">
        <v>8</v>
      </c>
      <c r="K13" s="54">
        <f>H13+5</f>
        <v>46002</v>
      </c>
      <c r="L13" s="54">
        <f>H13+6</f>
        <v>46003</v>
      </c>
      <c r="M13" s="54" t="s">
        <v>8</v>
      </c>
      <c r="N13" s="54" t="s">
        <v>8</v>
      </c>
      <c r="O13" s="54" t="s">
        <v>8</v>
      </c>
      <c r="P13" s="54" t="s">
        <v>8</v>
      </c>
    </row>
    <row r="14" spans="1:16" s="1" customFormat="1" ht="15.95" customHeight="1">
      <c r="A14" s="62" t="s">
        <v>9</v>
      </c>
      <c r="B14" s="4" t="s">
        <v>52</v>
      </c>
      <c r="C14" s="4" t="s">
        <v>80</v>
      </c>
      <c r="D14" s="38">
        <f>H14-3</f>
        <v>45994</v>
      </c>
      <c r="E14" s="37" t="s">
        <v>19</v>
      </c>
      <c r="F14" s="17">
        <f>H14-1</f>
        <v>45996</v>
      </c>
      <c r="G14" s="17" t="s">
        <v>19</v>
      </c>
      <c r="H14" s="48">
        <v>45997</v>
      </c>
      <c r="I14" s="54">
        <f>H14+5</f>
        <v>46002</v>
      </c>
      <c r="J14" s="54">
        <f>H14+6</f>
        <v>46003</v>
      </c>
      <c r="K14" s="54" t="s">
        <v>8</v>
      </c>
      <c r="L14" s="54" t="s">
        <v>8</v>
      </c>
      <c r="M14" s="54" t="s">
        <v>8</v>
      </c>
      <c r="N14" s="54" t="s">
        <v>8</v>
      </c>
      <c r="O14" s="54" t="s">
        <v>8</v>
      </c>
      <c r="P14" s="2" t="s">
        <v>8</v>
      </c>
    </row>
    <row r="15" spans="1:16" s="1" customFormat="1" ht="15.95" customHeight="1">
      <c r="A15" s="62" t="s">
        <v>22</v>
      </c>
      <c r="B15" s="4" t="s">
        <v>44</v>
      </c>
      <c r="C15" s="4" t="s">
        <v>67</v>
      </c>
      <c r="D15" s="37">
        <f>H15-6</f>
        <v>45995</v>
      </c>
      <c r="E15" s="37" t="s">
        <v>19</v>
      </c>
      <c r="F15" s="6">
        <f>H15-2</f>
        <v>45999</v>
      </c>
      <c r="G15" s="17" t="s">
        <v>18</v>
      </c>
      <c r="H15" s="48">
        <v>46001</v>
      </c>
      <c r="I15" s="54" t="s">
        <v>8</v>
      </c>
      <c r="J15" s="54" t="s">
        <v>8</v>
      </c>
      <c r="K15" s="54" t="s">
        <v>8</v>
      </c>
      <c r="L15" s="54" t="s">
        <v>8</v>
      </c>
      <c r="M15" s="54" t="s">
        <v>8</v>
      </c>
      <c r="N15" s="54" t="s">
        <v>8</v>
      </c>
      <c r="O15" s="54">
        <f>H15+9</f>
        <v>46010</v>
      </c>
      <c r="P15" s="2" t="s">
        <v>8</v>
      </c>
    </row>
    <row r="16" spans="1:16" s="1" customFormat="1" ht="15.95" customHeight="1">
      <c r="A16" s="51" t="s">
        <v>27</v>
      </c>
      <c r="B16" s="19" t="s">
        <v>47</v>
      </c>
      <c r="C16" s="4" t="s">
        <v>77</v>
      </c>
      <c r="D16" s="38">
        <f>H16-2</f>
        <v>45999</v>
      </c>
      <c r="E16" s="37" t="s">
        <v>19</v>
      </c>
      <c r="F16" s="6">
        <f>H16-1</f>
        <v>46000</v>
      </c>
      <c r="G16" s="17" t="s">
        <v>19</v>
      </c>
      <c r="H16" s="48">
        <v>46001</v>
      </c>
      <c r="I16" s="54" t="s">
        <v>8</v>
      </c>
      <c r="J16" s="54" t="s">
        <v>8</v>
      </c>
      <c r="K16" s="54">
        <f>H16+5</f>
        <v>46006</v>
      </c>
      <c r="L16" s="54">
        <f>H16+6</f>
        <v>46007</v>
      </c>
      <c r="M16" s="54" t="s">
        <v>8</v>
      </c>
      <c r="N16" s="54" t="s">
        <v>8</v>
      </c>
      <c r="O16" s="54" t="s">
        <v>8</v>
      </c>
      <c r="P16" s="2" t="s">
        <v>8</v>
      </c>
    </row>
    <row r="17" spans="1:16" s="1" customFormat="1" ht="15.95" customHeight="1">
      <c r="A17" s="62" t="s">
        <v>28</v>
      </c>
      <c r="B17" s="4" t="s">
        <v>39</v>
      </c>
      <c r="C17" s="4" t="s">
        <v>56</v>
      </c>
      <c r="D17" s="38">
        <f>H17-3</f>
        <v>45999</v>
      </c>
      <c r="E17" s="37" t="s">
        <v>7</v>
      </c>
      <c r="F17" s="17">
        <f>H17-1</f>
        <v>46001</v>
      </c>
      <c r="G17" s="17" t="s">
        <v>19</v>
      </c>
      <c r="H17" s="48">
        <v>46002</v>
      </c>
      <c r="I17" s="54">
        <f>H17+4</f>
        <v>46006</v>
      </c>
      <c r="J17" s="54">
        <f>H17+5</f>
        <v>46007</v>
      </c>
      <c r="K17" s="54" t="s">
        <v>8</v>
      </c>
      <c r="L17" s="54" t="s">
        <v>8</v>
      </c>
      <c r="M17" s="54">
        <f>H17+6</f>
        <v>46008</v>
      </c>
      <c r="N17" s="54" t="s">
        <v>8</v>
      </c>
      <c r="O17" s="54" t="s">
        <v>8</v>
      </c>
      <c r="P17" s="2" t="s">
        <v>8</v>
      </c>
    </row>
    <row r="18" spans="1:16" s="44" customFormat="1" ht="15.95" customHeight="1">
      <c r="A18" s="62" t="s">
        <v>49</v>
      </c>
      <c r="B18" s="4" t="s">
        <v>59</v>
      </c>
      <c r="C18" s="4" t="s">
        <v>61</v>
      </c>
      <c r="D18" s="38">
        <f>H18-4</f>
        <v>45999</v>
      </c>
      <c r="E18" s="37" t="s">
        <v>19</v>
      </c>
      <c r="F18" s="46">
        <f>H18-2</f>
        <v>46001</v>
      </c>
      <c r="G18" s="7" t="s">
        <v>18</v>
      </c>
      <c r="H18" s="48">
        <v>46003</v>
      </c>
      <c r="I18" s="54" t="s">
        <v>8</v>
      </c>
      <c r="J18" s="54" t="s">
        <v>8</v>
      </c>
      <c r="K18" s="54" t="s">
        <v>8</v>
      </c>
      <c r="L18" s="54" t="s">
        <v>8</v>
      </c>
      <c r="M18" s="54" t="s">
        <v>8</v>
      </c>
      <c r="N18" s="2">
        <f>H18+8</f>
        <v>46011</v>
      </c>
      <c r="O18" s="2" t="s">
        <v>10</v>
      </c>
      <c r="P18" s="2">
        <f>H18+8</f>
        <v>46011</v>
      </c>
    </row>
    <row r="19" spans="1:16" s="1" customFormat="1" ht="15.95" customHeight="1">
      <c r="A19" s="51" t="s">
        <v>26</v>
      </c>
      <c r="B19" s="19" t="s">
        <v>58</v>
      </c>
      <c r="C19" s="4" t="s">
        <v>72</v>
      </c>
      <c r="D19" s="38">
        <f>H19-4</f>
        <v>45999</v>
      </c>
      <c r="E19" s="37" t="s">
        <v>40</v>
      </c>
      <c r="F19" s="17">
        <f>H19-1</f>
        <v>46002</v>
      </c>
      <c r="G19" s="17" t="s">
        <v>18</v>
      </c>
      <c r="H19" s="48">
        <v>46003</v>
      </c>
      <c r="I19" s="54" t="s">
        <v>8</v>
      </c>
      <c r="J19" s="54" t="s">
        <v>8</v>
      </c>
      <c r="K19" s="54" t="s">
        <v>8</v>
      </c>
      <c r="L19" s="54" t="s">
        <v>8</v>
      </c>
      <c r="M19" s="54">
        <f>H19+5</f>
        <v>46008</v>
      </c>
      <c r="N19" s="54" t="s">
        <v>8</v>
      </c>
      <c r="O19" s="54" t="s">
        <v>8</v>
      </c>
      <c r="P19" s="2" t="s">
        <v>8</v>
      </c>
    </row>
    <row r="20" spans="1:16" s="1" customFormat="1" ht="15.95" customHeight="1">
      <c r="A20" s="51" t="s">
        <v>46</v>
      </c>
      <c r="B20" s="4" t="s">
        <v>50</v>
      </c>
      <c r="C20" s="4" t="s">
        <v>80</v>
      </c>
      <c r="D20" s="38">
        <f>H20-3</f>
        <v>46001</v>
      </c>
      <c r="E20" s="37" t="s">
        <v>19</v>
      </c>
      <c r="F20" s="46">
        <f>H20-1</f>
        <v>46003</v>
      </c>
      <c r="G20" s="6" t="s">
        <v>51</v>
      </c>
      <c r="H20" s="48">
        <v>46004</v>
      </c>
      <c r="I20" s="54" t="s">
        <v>8</v>
      </c>
      <c r="J20" s="54" t="s">
        <v>8</v>
      </c>
      <c r="K20" s="54">
        <f>H20+5</f>
        <v>46009</v>
      </c>
      <c r="L20" s="54">
        <f>H20+6</f>
        <v>46010</v>
      </c>
      <c r="M20" s="54" t="s">
        <v>8</v>
      </c>
      <c r="N20" s="54" t="s">
        <v>8</v>
      </c>
      <c r="O20" s="54" t="s">
        <v>8</v>
      </c>
      <c r="P20" s="54" t="s">
        <v>8</v>
      </c>
    </row>
    <row r="21" spans="1:16" s="1" customFormat="1" ht="15.95" customHeight="1">
      <c r="A21" s="62" t="s">
        <v>9</v>
      </c>
      <c r="B21" s="4" t="s">
        <v>36</v>
      </c>
      <c r="C21" s="4" t="s">
        <v>82</v>
      </c>
      <c r="D21" s="38">
        <f>H21-3</f>
        <v>46001</v>
      </c>
      <c r="E21" s="37" t="s">
        <v>19</v>
      </c>
      <c r="F21" s="17">
        <f>H21-1</f>
        <v>46003</v>
      </c>
      <c r="G21" s="17" t="s">
        <v>19</v>
      </c>
      <c r="H21" s="48">
        <v>46004</v>
      </c>
      <c r="I21" s="54">
        <f>H21+5</f>
        <v>46009</v>
      </c>
      <c r="J21" s="54">
        <f>H21+6</f>
        <v>46010</v>
      </c>
      <c r="K21" s="54" t="s">
        <v>8</v>
      </c>
      <c r="L21" s="54" t="s">
        <v>8</v>
      </c>
      <c r="M21" s="54" t="s">
        <v>8</v>
      </c>
      <c r="N21" s="54" t="s">
        <v>8</v>
      </c>
      <c r="O21" s="54" t="s">
        <v>8</v>
      </c>
      <c r="P21" s="2" t="s">
        <v>8</v>
      </c>
    </row>
    <row r="22" spans="1:16" s="1" customFormat="1" ht="15.95" customHeight="1">
      <c r="A22" s="62" t="s">
        <v>22</v>
      </c>
      <c r="B22" s="4" t="s">
        <v>68</v>
      </c>
      <c r="C22" s="47" t="s">
        <v>69</v>
      </c>
      <c r="D22" s="37">
        <f>H22-6</f>
        <v>46002</v>
      </c>
      <c r="E22" s="37" t="s">
        <v>37</v>
      </c>
      <c r="F22" s="6">
        <f>H22-2</f>
        <v>46006</v>
      </c>
      <c r="G22" s="17" t="s">
        <v>18</v>
      </c>
      <c r="H22" s="48">
        <v>46008</v>
      </c>
      <c r="I22" s="54" t="s">
        <v>8</v>
      </c>
      <c r="J22" s="54" t="s">
        <v>8</v>
      </c>
      <c r="K22" s="54" t="s">
        <v>8</v>
      </c>
      <c r="L22" s="54" t="s">
        <v>8</v>
      </c>
      <c r="M22" s="54" t="s">
        <v>8</v>
      </c>
      <c r="N22" s="54" t="s">
        <v>8</v>
      </c>
      <c r="O22" s="54">
        <f>H22+9</f>
        <v>46017</v>
      </c>
      <c r="P22" s="2" t="s">
        <v>8</v>
      </c>
    </row>
    <row r="23" spans="1:16" s="1" customFormat="1" ht="15.95" customHeight="1">
      <c r="A23" s="51" t="s">
        <v>27</v>
      </c>
      <c r="B23" s="19" t="s">
        <v>42</v>
      </c>
      <c r="C23" s="4" t="s">
        <v>74</v>
      </c>
      <c r="D23" s="38">
        <f>H23-2</f>
        <v>46006</v>
      </c>
      <c r="E23" s="37" t="s">
        <v>19</v>
      </c>
      <c r="F23" s="6">
        <f>H23-1</f>
        <v>46007</v>
      </c>
      <c r="G23" s="17" t="s">
        <v>19</v>
      </c>
      <c r="H23" s="48">
        <v>46008</v>
      </c>
      <c r="I23" s="54" t="s">
        <v>8</v>
      </c>
      <c r="J23" s="54" t="s">
        <v>8</v>
      </c>
      <c r="K23" s="54">
        <f>H23+5</f>
        <v>46013</v>
      </c>
      <c r="L23" s="54">
        <f>H23+6</f>
        <v>46014</v>
      </c>
      <c r="M23" s="54" t="s">
        <v>8</v>
      </c>
      <c r="N23" s="54" t="s">
        <v>8</v>
      </c>
      <c r="O23" s="54" t="s">
        <v>8</v>
      </c>
      <c r="P23" s="2" t="s">
        <v>8</v>
      </c>
    </row>
    <row r="24" spans="1:16" s="1" customFormat="1" ht="15.95" customHeight="1">
      <c r="A24" s="62" t="s">
        <v>28</v>
      </c>
      <c r="B24" s="4" t="s">
        <v>41</v>
      </c>
      <c r="C24" s="4" t="s">
        <v>80</v>
      </c>
      <c r="D24" s="38">
        <f>H24-3</f>
        <v>46006</v>
      </c>
      <c r="E24" s="37" t="s">
        <v>7</v>
      </c>
      <c r="F24" s="17">
        <f>H24-1</f>
        <v>46008</v>
      </c>
      <c r="G24" s="17" t="s">
        <v>19</v>
      </c>
      <c r="H24" s="48">
        <v>46009</v>
      </c>
      <c r="I24" s="54">
        <f>H24+4</f>
        <v>46013</v>
      </c>
      <c r="J24" s="54">
        <f>H24+5</f>
        <v>46014</v>
      </c>
      <c r="K24" s="54" t="s">
        <v>8</v>
      </c>
      <c r="L24" s="54" t="s">
        <v>8</v>
      </c>
      <c r="M24" s="54">
        <f>H24+6</f>
        <v>46015</v>
      </c>
      <c r="N24" s="54" t="s">
        <v>8</v>
      </c>
      <c r="O24" s="54" t="s">
        <v>8</v>
      </c>
      <c r="P24" s="2" t="s">
        <v>8</v>
      </c>
    </row>
    <row r="25" spans="1:16" s="45" customFormat="1" ht="15.95" customHeight="1">
      <c r="A25" s="62" t="s">
        <v>49</v>
      </c>
      <c r="B25" s="4" t="s">
        <v>48</v>
      </c>
      <c r="C25" s="4" t="s">
        <v>60</v>
      </c>
      <c r="D25" s="38">
        <f>H25-4</f>
        <v>46006</v>
      </c>
      <c r="E25" s="37" t="s">
        <v>19</v>
      </c>
      <c r="F25" s="46">
        <f>H25-2</f>
        <v>46008</v>
      </c>
      <c r="G25" s="7" t="s">
        <v>18</v>
      </c>
      <c r="H25" s="48">
        <v>46010</v>
      </c>
      <c r="I25" s="54" t="s">
        <v>8</v>
      </c>
      <c r="J25" s="54" t="s">
        <v>8</v>
      </c>
      <c r="K25" s="54" t="s">
        <v>8</v>
      </c>
      <c r="L25" s="54" t="s">
        <v>8</v>
      </c>
      <c r="M25" s="54" t="s">
        <v>8</v>
      </c>
      <c r="N25" s="2">
        <f>H25+8</f>
        <v>46018</v>
      </c>
      <c r="O25" s="2" t="s">
        <v>10</v>
      </c>
      <c r="P25" s="2">
        <f>H25+8</f>
        <v>46018</v>
      </c>
    </row>
    <row r="26" spans="1:16" s="45" customFormat="1" ht="15.95" customHeight="1">
      <c r="A26" s="51" t="s">
        <v>26</v>
      </c>
      <c r="B26" s="19" t="s">
        <v>35</v>
      </c>
      <c r="C26" s="4" t="s">
        <v>73</v>
      </c>
      <c r="D26" s="38">
        <f>H26-4</f>
        <v>46006</v>
      </c>
      <c r="E26" s="37" t="s">
        <v>40</v>
      </c>
      <c r="F26" s="17">
        <f>H26-1</f>
        <v>46009</v>
      </c>
      <c r="G26" s="17" t="s">
        <v>18</v>
      </c>
      <c r="H26" s="48">
        <v>46010</v>
      </c>
      <c r="I26" s="54" t="s">
        <v>8</v>
      </c>
      <c r="J26" s="54" t="s">
        <v>8</v>
      </c>
      <c r="K26" s="54" t="s">
        <v>8</v>
      </c>
      <c r="L26" s="54" t="s">
        <v>8</v>
      </c>
      <c r="M26" s="54">
        <f>H26+5</f>
        <v>46015</v>
      </c>
      <c r="N26" s="54" t="s">
        <v>8</v>
      </c>
      <c r="O26" s="54" t="s">
        <v>8</v>
      </c>
      <c r="P26" s="2" t="s">
        <v>8</v>
      </c>
    </row>
    <row r="27" spans="1:16" s="1" customFormat="1" ht="15.95" customHeight="1">
      <c r="A27" s="51" t="s">
        <v>46</v>
      </c>
      <c r="B27" s="4" t="s">
        <v>65</v>
      </c>
      <c r="C27" s="4" t="s">
        <v>84</v>
      </c>
      <c r="D27" s="38">
        <f>H27-3</f>
        <v>46008</v>
      </c>
      <c r="E27" s="37" t="s">
        <v>19</v>
      </c>
      <c r="F27" s="46">
        <f>H27-1</f>
        <v>46010</v>
      </c>
      <c r="G27" s="6" t="s">
        <v>51</v>
      </c>
      <c r="H27" s="48">
        <v>46011</v>
      </c>
      <c r="I27" s="54" t="s">
        <v>8</v>
      </c>
      <c r="J27" s="54" t="s">
        <v>8</v>
      </c>
      <c r="K27" s="54">
        <f>H27+5</f>
        <v>46016</v>
      </c>
      <c r="L27" s="54">
        <f>H27+6</f>
        <v>46017</v>
      </c>
      <c r="M27" s="54" t="s">
        <v>8</v>
      </c>
      <c r="N27" s="54" t="s">
        <v>8</v>
      </c>
      <c r="O27" s="54" t="s">
        <v>8</v>
      </c>
      <c r="P27" s="54" t="s">
        <v>8</v>
      </c>
    </row>
    <row r="28" spans="1:16" s="1" customFormat="1" ht="15.95" customHeight="1">
      <c r="A28" s="62" t="s">
        <v>9</v>
      </c>
      <c r="B28" s="4" t="s">
        <v>43</v>
      </c>
      <c r="C28" s="4" t="s">
        <v>80</v>
      </c>
      <c r="D28" s="38">
        <f>H28-3</f>
        <v>46008</v>
      </c>
      <c r="E28" s="37" t="s">
        <v>19</v>
      </c>
      <c r="F28" s="17">
        <f>H28-1</f>
        <v>46010</v>
      </c>
      <c r="G28" s="17" t="s">
        <v>19</v>
      </c>
      <c r="H28" s="48">
        <v>46011</v>
      </c>
      <c r="I28" s="54">
        <f>H28+5</f>
        <v>46016</v>
      </c>
      <c r="J28" s="54">
        <f>H28+6</f>
        <v>46017</v>
      </c>
      <c r="K28" s="54" t="s">
        <v>8</v>
      </c>
      <c r="L28" s="54" t="s">
        <v>8</v>
      </c>
      <c r="M28" s="54" t="s">
        <v>8</v>
      </c>
      <c r="N28" s="54" t="s">
        <v>8</v>
      </c>
      <c r="O28" s="54" t="s">
        <v>8</v>
      </c>
      <c r="P28" s="2" t="s">
        <v>8</v>
      </c>
    </row>
    <row r="29" spans="1:16" s="1" customFormat="1" ht="15.95" customHeight="1">
      <c r="A29" s="62" t="s">
        <v>22</v>
      </c>
      <c r="B29" s="4" t="s">
        <v>54</v>
      </c>
      <c r="C29" s="4" t="s">
        <v>63</v>
      </c>
      <c r="D29" s="37">
        <f>H29-6</f>
        <v>46009</v>
      </c>
      <c r="E29" s="37" t="s">
        <v>19</v>
      </c>
      <c r="F29" s="6">
        <f>H29-2</f>
        <v>46013</v>
      </c>
      <c r="G29" s="17" t="s">
        <v>18</v>
      </c>
      <c r="H29" s="48">
        <v>46015</v>
      </c>
      <c r="I29" s="54" t="s">
        <v>8</v>
      </c>
      <c r="J29" s="54" t="s">
        <v>8</v>
      </c>
      <c r="K29" s="54" t="s">
        <v>8</v>
      </c>
      <c r="L29" s="54" t="s">
        <v>8</v>
      </c>
      <c r="M29" s="54" t="s">
        <v>8</v>
      </c>
      <c r="N29" s="54" t="s">
        <v>8</v>
      </c>
      <c r="O29" s="54">
        <f>H29+9</f>
        <v>46024</v>
      </c>
      <c r="P29" s="2" t="s">
        <v>8</v>
      </c>
    </row>
    <row r="30" spans="1:16" s="1" customFormat="1" ht="15.95" customHeight="1">
      <c r="A30" s="51" t="s">
        <v>27</v>
      </c>
      <c r="B30" s="19" t="s">
        <v>75</v>
      </c>
      <c r="C30" s="4" t="s">
        <v>78</v>
      </c>
      <c r="D30" s="38">
        <f>H30-2</f>
        <v>46013</v>
      </c>
      <c r="E30" s="37" t="s">
        <v>19</v>
      </c>
      <c r="F30" s="6">
        <f>H30-1</f>
        <v>46014</v>
      </c>
      <c r="G30" s="17" t="s">
        <v>19</v>
      </c>
      <c r="H30" s="48">
        <v>46015</v>
      </c>
      <c r="I30" s="54" t="s">
        <v>8</v>
      </c>
      <c r="J30" s="54" t="s">
        <v>8</v>
      </c>
      <c r="K30" s="54">
        <f>H30+5</f>
        <v>46020</v>
      </c>
      <c r="L30" s="54">
        <f>H30+6</f>
        <v>46021</v>
      </c>
      <c r="M30" s="54" t="s">
        <v>8</v>
      </c>
      <c r="N30" s="54" t="s">
        <v>8</v>
      </c>
      <c r="O30" s="54" t="s">
        <v>8</v>
      </c>
      <c r="P30" s="2" t="s">
        <v>8</v>
      </c>
    </row>
    <row r="31" spans="1:16" s="1" customFormat="1" ht="15.95" customHeight="1">
      <c r="A31" s="62" t="s">
        <v>28</v>
      </c>
      <c r="B31" s="4" t="s">
        <v>39</v>
      </c>
      <c r="C31" s="4" t="s">
        <v>64</v>
      </c>
      <c r="D31" s="38">
        <f>H31-3</f>
        <v>46013</v>
      </c>
      <c r="E31" s="37" t="s">
        <v>7</v>
      </c>
      <c r="F31" s="17">
        <f>H31-1</f>
        <v>46015</v>
      </c>
      <c r="G31" s="17" t="s">
        <v>19</v>
      </c>
      <c r="H31" s="48">
        <v>46016</v>
      </c>
      <c r="I31" s="54">
        <f>H31+4</f>
        <v>46020</v>
      </c>
      <c r="J31" s="54">
        <f>H31+5</f>
        <v>46021</v>
      </c>
      <c r="K31" s="54" t="s">
        <v>8</v>
      </c>
      <c r="L31" s="54" t="s">
        <v>8</v>
      </c>
      <c r="M31" s="54">
        <f>H31+6</f>
        <v>46022</v>
      </c>
      <c r="N31" s="54" t="s">
        <v>8</v>
      </c>
      <c r="O31" s="54" t="s">
        <v>8</v>
      </c>
      <c r="P31" s="2" t="s">
        <v>8</v>
      </c>
    </row>
    <row r="32" spans="1:16" s="1" customFormat="1" ht="15.95" customHeight="1">
      <c r="A32" s="62" t="s">
        <v>49</v>
      </c>
      <c r="B32" s="4" t="s">
        <v>59</v>
      </c>
      <c r="C32" s="4" t="s">
        <v>62</v>
      </c>
      <c r="D32" s="38">
        <f>H32-4</f>
        <v>46013</v>
      </c>
      <c r="E32" s="37" t="s">
        <v>19</v>
      </c>
      <c r="F32" s="46">
        <f>H32-2</f>
        <v>46015</v>
      </c>
      <c r="G32" s="7" t="s">
        <v>18</v>
      </c>
      <c r="H32" s="48">
        <v>46017</v>
      </c>
      <c r="I32" s="54" t="s">
        <v>8</v>
      </c>
      <c r="J32" s="54" t="s">
        <v>8</v>
      </c>
      <c r="K32" s="54" t="s">
        <v>8</v>
      </c>
      <c r="L32" s="54" t="s">
        <v>8</v>
      </c>
      <c r="M32" s="54" t="s">
        <v>8</v>
      </c>
      <c r="N32" s="2">
        <f>H32+8</f>
        <v>46025</v>
      </c>
      <c r="O32" s="2" t="s">
        <v>10</v>
      </c>
      <c r="P32" s="2">
        <f>H32+8</f>
        <v>46025</v>
      </c>
    </row>
    <row r="33" spans="1:20" s="1" customFormat="1" ht="15.95" customHeight="1">
      <c r="A33" s="51" t="s">
        <v>26</v>
      </c>
      <c r="B33" s="19" t="s">
        <v>34</v>
      </c>
      <c r="C33" s="4" t="s">
        <v>73</v>
      </c>
      <c r="D33" s="38">
        <f>H33-4</f>
        <v>46013</v>
      </c>
      <c r="E33" s="37" t="s">
        <v>40</v>
      </c>
      <c r="F33" s="17">
        <f>H33-1</f>
        <v>46016</v>
      </c>
      <c r="G33" s="17" t="s">
        <v>18</v>
      </c>
      <c r="H33" s="48">
        <v>46017</v>
      </c>
      <c r="I33" s="54" t="s">
        <v>8</v>
      </c>
      <c r="J33" s="54" t="s">
        <v>8</v>
      </c>
      <c r="K33" s="54" t="s">
        <v>8</v>
      </c>
      <c r="L33" s="54" t="s">
        <v>8</v>
      </c>
      <c r="M33" s="54">
        <f>H33+5</f>
        <v>46022</v>
      </c>
      <c r="N33" s="54" t="s">
        <v>8</v>
      </c>
      <c r="O33" s="54" t="s">
        <v>8</v>
      </c>
      <c r="P33" s="2" t="s">
        <v>8</v>
      </c>
    </row>
    <row r="34" spans="1:20" s="1" customFormat="1" ht="15.95" customHeight="1">
      <c r="A34" s="51" t="s">
        <v>46</v>
      </c>
      <c r="B34" s="4" t="s">
        <v>50</v>
      </c>
      <c r="C34" s="4" t="s">
        <v>80</v>
      </c>
      <c r="D34" s="57">
        <f>H34-5</f>
        <v>46013</v>
      </c>
      <c r="E34" s="37" t="s">
        <v>19</v>
      </c>
      <c r="F34" s="46">
        <f>H34-1</f>
        <v>46017</v>
      </c>
      <c r="G34" s="6" t="s">
        <v>51</v>
      </c>
      <c r="H34" s="48">
        <v>46018</v>
      </c>
      <c r="I34" s="54" t="s">
        <v>8</v>
      </c>
      <c r="J34" s="54" t="s">
        <v>8</v>
      </c>
      <c r="K34" s="54">
        <f>H34+5</f>
        <v>46023</v>
      </c>
      <c r="L34" s="54">
        <f>H34+6</f>
        <v>46024</v>
      </c>
      <c r="M34" s="54" t="s">
        <v>8</v>
      </c>
      <c r="N34" s="54" t="s">
        <v>8</v>
      </c>
      <c r="O34" s="54" t="s">
        <v>8</v>
      </c>
      <c r="P34" s="54" t="s">
        <v>8</v>
      </c>
    </row>
    <row r="35" spans="1:20" s="1" customFormat="1" ht="15.95" customHeight="1">
      <c r="A35" s="62" t="s">
        <v>9</v>
      </c>
      <c r="B35" s="4" t="s">
        <v>52</v>
      </c>
      <c r="C35" s="4" t="s">
        <v>81</v>
      </c>
      <c r="D35" s="57">
        <f>H35-5</f>
        <v>46013</v>
      </c>
      <c r="E35" s="37" t="s">
        <v>19</v>
      </c>
      <c r="F35" s="17">
        <f>H35-1</f>
        <v>46017</v>
      </c>
      <c r="G35" s="17" t="s">
        <v>19</v>
      </c>
      <c r="H35" s="48">
        <v>46018</v>
      </c>
      <c r="I35" s="54">
        <f>H35+5</f>
        <v>46023</v>
      </c>
      <c r="J35" s="54">
        <f>H35+6</f>
        <v>46024</v>
      </c>
      <c r="K35" s="54" t="s">
        <v>8</v>
      </c>
      <c r="L35" s="54" t="s">
        <v>8</v>
      </c>
      <c r="M35" s="54" t="s">
        <v>8</v>
      </c>
      <c r="N35" s="54" t="s">
        <v>8</v>
      </c>
      <c r="O35" s="54" t="s">
        <v>8</v>
      </c>
      <c r="P35" s="2" t="s">
        <v>8</v>
      </c>
    </row>
    <row r="36" spans="1:20" s="1" customFormat="1" ht="15.95" customHeight="1">
      <c r="A36" s="62" t="s">
        <v>22</v>
      </c>
      <c r="B36" s="4" t="s">
        <v>45</v>
      </c>
      <c r="C36" s="4" t="s">
        <v>70</v>
      </c>
      <c r="D36" s="58">
        <f>H36-8</f>
        <v>46014</v>
      </c>
      <c r="E36" s="58" t="s">
        <v>25</v>
      </c>
      <c r="F36" s="6">
        <f>H36-2</f>
        <v>46020</v>
      </c>
      <c r="G36" s="17" t="s">
        <v>18</v>
      </c>
      <c r="H36" s="48">
        <v>46022</v>
      </c>
      <c r="I36" s="54" t="s">
        <v>8</v>
      </c>
      <c r="J36" s="54" t="s">
        <v>8</v>
      </c>
      <c r="K36" s="54" t="s">
        <v>8</v>
      </c>
      <c r="L36" s="54" t="s">
        <v>8</v>
      </c>
      <c r="M36" s="54" t="s">
        <v>8</v>
      </c>
      <c r="N36" s="54" t="s">
        <v>8</v>
      </c>
      <c r="O36" s="54">
        <f>H36+9</f>
        <v>46031</v>
      </c>
      <c r="P36" s="2" t="s">
        <v>8</v>
      </c>
    </row>
    <row r="37" spans="1:20" s="1" customFormat="1" ht="15.95" customHeight="1">
      <c r="A37" s="51" t="s">
        <v>27</v>
      </c>
      <c r="B37" s="19" t="s">
        <v>47</v>
      </c>
      <c r="C37" s="4" t="s">
        <v>79</v>
      </c>
      <c r="D37" s="38">
        <f>H37-2</f>
        <v>46020</v>
      </c>
      <c r="E37" s="37" t="s">
        <v>19</v>
      </c>
      <c r="F37" s="6">
        <f>H37-1</f>
        <v>46021</v>
      </c>
      <c r="G37" s="17" t="s">
        <v>19</v>
      </c>
      <c r="H37" s="48">
        <v>46022</v>
      </c>
      <c r="I37" s="54" t="s">
        <v>8</v>
      </c>
      <c r="J37" s="54" t="s">
        <v>8</v>
      </c>
      <c r="K37" s="54">
        <f>H37+5</f>
        <v>46027</v>
      </c>
      <c r="L37" s="54">
        <f>H37+6</f>
        <v>46028</v>
      </c>
      <c r="M37" s="54" t="s">
        <v>8</v>
      </c>
      <c r="N37" s="54" t="s">
        <v>8</v>
      </c>
      <c r="O37" s="54" t="s">
        <v>8</v>
      </c>
      <c r="P37" s="2" t="s">
        <v>8</v>
      </c>
    </row>
    <row r="38" spans="1:20" s="1" customFormat="1" ht="15.95" customHeight="1">
      <c r="A38" s="62" t="s">
        <v>28</v>
      </c>
      <c r="B38" s="4" t="s">
        <v>41</v>
      </c>
      <c r="C38" s="4" t="s">
        <v>81</v>
      </c>
      <c r="D38" s="38">
        <f>H38-3</f>
        <v>46020</v>
      </c>
      <c r="E38" s="37" t="s">
        <v>7</v>
      </c>
      <c r="F38" s="17">
        <f>H38-1</f>
        <v>46022</v>
      </c>
      <c r="G38" s="17" t="s">
        <v>19</v>
      </c>
      <c r="H38" s="48">
        <v>46023</v>
      </c>
      <c r="I38" s="54">
        <f>H38+4</f>
        <v>46027</v>
      </c>
      <c r="J38" s="54">
        <f>H38+5</f>
        <v>46028</v>
      </c>
      <c r="K38" s="54" t="s">
        <v>8</v>
      </c>
      <c r="L38" s="54" t="s">
        <v>8</v>
      </c>
      <c r="M38" s="54">
        <f>H38+6</f>
        <v>46029</v>
      </c>
      <c r="N38" s="54" t="s">
        <v>8</v>
      </c>
      <c r="O38" s="54" t="s">
        <v>8</v>
      </c>
      <c r="P38" s="2" t="s">
        <v>8</v>
      </c>
    </row>
    <row r="39" spans="1:20" s="1" customFormat="1" ht="15.95" customHeight="1">
      <c r="A39" s="62" t="s">
        <v>49</v>
      </c>
      <c r="B39" s="4" t="s">
        <v>48</v>
      </c>
      <c r="C39" s="4" t="s">
        <v>61</v>
      </c>
      <c r="D39" s="38">
        <f>H39-4</f>
        <v>46020</v>
      </c>
      <c r="E39" s="37" t="s">
        <v>19</v>
      </c>
      <c r="F39" s="46">
        <f>H39-2</f>
        <v>46022</v>
      </c>
      <c r="G39" s="7" t="s">
        <v>18</v>
      </c>
      <c r="H39" s="48">
        <v>46024</v>
      </c>
      <c r="I39" s="54" t="s">
        <v>8</v>
      </c>
      <c r="J39" s="54" t="s">
        <v>8</v>
      </c>
      <c r="K39" s="54" t="s">
        <v>8</v>
      </c>
      <c r="L39" s="2" t="s">
        <v>8</v>
      </c>
      <c r="M39" s="2" t="s">
        <v>8</v>
      </c>
      <c r="N39" s="2">
        <f>H39+8</f>
        <v>46032</v>
      </c>
      <c r="O39" s="2" t="s">
        <v>10</v>
      </c>
      <c r="P39" s="2">
        <f>H39+8</f>
        <v>46032</v>
      </c>
    </row>
    <row r="40" spans="1:20" s="1" customFormat="1" ht="15.95" customHeight="1">
      <c r="A40" s="51" t="s">
        <v>26</v>
      </c>
      <c r="B40" s="19" t="s">
        <v>38</v>
      </c>
      <c r="C40" s="4" t="s">
        <v>86</v>
      </c>
      <c r="D40" s="38">
        <f>H40-4</f>
        <v>46020</v>
      </c>
      <c r="E40" s="37" t="s">
        <v>40</v>
      </c>
      <c r="F40" s="17">
        <f>H40-1</f>
        <v>46023</v>
      </c>
      <c r="G40" s="17" t="s">
        <v>18</v>
      </c>
      <c r="H40" s="48">
        <v>46024</v>
      </c>
      <c r="I40" s="54" t="s">
        <v>8</v>
      </c>
      <c r="J40" s="54" t="s">
        <v>8</v>
      </c>
      <c r="K40" s="54" t="s">
        <v>8</v>
      </c>
      <c r="L40" s="54" t="s">
        <v>8</v>
      </c>
      <c r="M40" s="54">
        <f>H40+5</f>
        <v>46029</v>
      </c>
      <c r="N40" s="54" t="s">
        <v>8</v>
      </c>
      <c r="O40" s="54" t="s">
        <v>8</v>
      </c>
      <c r="P40" s="2" t="s">
        <v>8</v>
      </c>
    </row>
    <row r="41" spans="1:20" s="1" customFormat="1" ht="15.95" customHeight="1">
      <c r="A41" s="51" t="s">
        <v>46</v>
      </c>
      <c r="B41" s="4" t="s">
        <v>65</v>
      </c>
      <c r="C41" s="4" t="s">
        <v>85</v>
      </c>
      <c r="D41" s="57">
        <f>H41-4</f>
        <v>46021</v>
      </c>
      <c r="E41" s="37" t="s">
        <v>19</v>
      </c>
      <c r="F41" s="46">
        <f>H41-1</f>
        <v>46024</v>
      </c>
      <c r="G41" s="6" t="s">
        <v>51</v>
      </c>
      <c r="H41" s="48">
        <v>46025</v>
      </c>
      <c r="I41" s="54" t="s">
        <v>8</v>
      </c>
      <c r="J41" s="54" t="s">
        <v>8</v>
      </c>
      <c r="K41" s="54">
        <f>H41+5</f>
        <v>46030</v>
      </c>
      <c r="L41" s="54">
        <f>H41+6</f>
        <v>46031</v>
      </c>
      <c r="M41" s="54" t="s">
        <v>8</v>
      </c>
      <c r="N41" s="54" t="s">
        <v>8</v>
      </c>
      <c r="O41" s="54" t="s">
        <v>8</v>
      </c>
      <c r="P41" s="54" t="s">
        <v>8</v>
      </c>
    </row>
    <row r="42" spans="1:20" s="1" customFormat="1" ht="15.95" customHeight="1">
      <c r="A42" s="62" t="s">
        <v>9</v>
      </c>
      <c r="B42" s="4" t="s">
        <v>36</v>
      </c>
      <c r="C42" s="4" t="s">
        <v>53</v>
      </c>
      <c r="D42" s="57">
        <f>H42-4</f>
        <v>46021</v>
      </c>
      <c r="E42" s="37" t="s">
        <v>19</v>
      </c>
      <c r="F42" s="17">
        <f>H42-1</f>
        <v>46024</v>
      </c>
      <c r="G42" s="17" t="s">
        <v>19</v>
      </c>
      <c r="H42" s="48">
        <v>46025</v>
      </c>
      <c r="I42" s="54">
        <f>H42+5</f>
        <v>46030</v>
      </c>
      <c r="J42" s="54">
        <f>H42+6</f>
        <v>46031</v>
      </c>
      <c r="K42" s="54" t="s">
        <v>8</v>
      </c>
      <c r="L42" s="54" t="s">
        <v>8</v>
      </c>
      <c r="M42" s="54" t="s">
        <v>8</v>
      </c>
      <c r="N42" s="54" t="s">
        <v>8</v>
      </c>
      <c r="O42" s="54" t="s">
        <v>8</v>
      </c>
      <c r="P42" s="2" t="s">
        <v>8</v>
      </c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45" customFormat="1" ht="12.95" customHeight="1">
      <c r="A44" s="64" t="s">
        <v>87</v>
      </c>
      <c r="B44" s="65" t="s">
        <v>88</v>
      </c>
      <c r="C44" s="66"/>
      <c r="D44" s="56"/>
      <c r="E44" s="56"/>
      <c r="F44" s="50"/>
      <c r="G44" s="50"/>
      <c r="H44" s="50"/>
      <c r="I44" s="50"/>
      <c r="J44" s="8"/>
      <c r="K44" s="53"/>
      <c r="L44" s="8"/>
      <c r="M44" s="8"/>
      <c r="N44" s="8"/>
      <c r="O44" s="8"/>
      <c r="P44" s="8"/>
      <c r="Q44" s="8"/>
      <c r="R44" s="8"/>
      <c r="S44" s="8"/>
      <c r="T44" s="55"/>
    </row>
    <row r="45" spans="1:20" s="45" customFormat="1" ht="12.95" customHeight="1">
      <c r="A45" s="36"/>
      <c r="C45" s="52"/>
      <c r="D45" s="56"/>
      <c r="E45" s="56"/>
      <c r="F45" s="50"/>
      <c r="G45" s="50"/>
      <c r="H45" s="50"/>
      <c r="I45" s="50"/>
      <c r="J45" s="8"/>
      <c r="K45" s="53"/>
      <c r="L45" s="8"/>
      <c r="M45" s="8"/>
      <c r="N45" s="8"/>
      <c r="O45" s="8"/>
      <c r="P45" s="8"/>
      <c r="Q45" s="8"/>
      <c r="R45" s="8"/>
      <c r="S45" s="8"/>
      <c r="T45" s="55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 s="1" customFormat="1" ht="12">
      <c r="A83" s="4"/>
      <c r="B83" s="4"/>
      <c r="C83" s="9"/>
      <c r="D83" s="34"/>
      <c r="E83" s="34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3"/>
    </row>
    <row r="84" spans="1:16" s="1" customFormat="1" ht="12">
      <c r="A84" s="4"/>
      <c r="B84" s="4"/>
      <c r="C84" s="9"/>
      <c r="D84" s="34"/>
      <c r="E84" s="34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3"/>
    </row>
    <row r="85" spans="1:16" s="1" customFormat="1" ht="12">
      <c r="A85" s="4"/>
      <c r="B85" s="4"/>
      <c r="C85" s="9"/>
      <c r="D85" s="34"/>
      <c r="E85" s="34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3"/>
    </row>
    <row r="86" spans="1:16" s="1" customFormat="1" ht="12">
      <c r="A86" s="4"/>
      <c r="B86" s="4"/>
      <c r="C86" s="9"/>
      <c r="D86" s="34"/>
      <c r="E86" s="34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3"/>
    </row>
    <row r="87" spans="1:16" s="1" customFormat="1" ht="12">
      <c r="A87" s="4"/>
      <c r="B87" s="4"/>
      <c r="C87" s="9"/>
      <c r="D87" s="34"/>
      <c r="E87" s="34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3"/>
    </row>
    <row r="88" spans="1:16">
      <c r="C88" s="11"/>
      <c r="P88" s="23"/>
    </row>
    <row r="89" spans="1:16">
      <c r="C89" s="11"/>
      <c r="P89" s="23"/>
    </row>
    <row r="90" spans="1:16">
      <c r="C90" s="11"/>
      <c r="P90" s="23"/>
    </row>
    <row r="91" spans="1:16">
      <c r="C91" s="11"/>
      <c r="P91" s="23"/>
    </row>
    <row r="92" spans="1:16">
      <c r="C92" s="11"/>
      <c r="P92" s="23"/>
    </row>
    <row r="93" spans="1:16">
      <c r="C93" s="11"/>
      <c r="P93" s="23"/>
    </row>
  </sheetData>
  <protectedRanges>
    <protectedRange sqref="C30" name="範圍5_3_1_1_6"/>
    <protectedRange sqref="C14 C35" name="範圍5_3_1_1_1"/>
    <protectedRange sqref="C28" name="範圍5_3_1_1_4"/>
    <protectedRange sqref="C17 C31" name="範圍5_3_1_1_9"/>
  </protectedRanges>
  <autoFilter ref="A7:P42" xr:uid="{00000000-0001-0000-0200-000000000000}">
    <filterColumn colId="3" showButton="0"/>
    <filterColumn colId="5" showButton="0"/>
  </autoFilter>
  <sortState xmlns:xlrd2="http://schemas.microsoft.com/office/spreadsheetml/2017/richdata2" ref="A8:P42">
    <sortCondition ref="H8:H42"/>
    <sortCondition ref="D8:D42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2025-11-18T07:13:41Z</cp:lastPrinted>
  <dcterms:created xsi:type="dcterms:W3CDTF">2017-01-17T08:32:26Z</dcterms:created>
  <dcterms:modified xsi:type="dcterms:W3CDTF">2025-11-18T07:13:46Z</dcterms:modified>
</cp:coreProperties>
</file>